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6CBFA500-81B6-425D-B412-BF4CA4D65573}" xr6:coauthVersionLast="47" xr6:coauthVersionMax="47" xr10:uidLastSave="{00000000-0000-0000-0000-000000000000}"/>
  <bookViews>
    <workbookView xWindow="4665" yWindow="885" windowWidth="21060" windowHeight="17700" xr2:uid="{0AACB81E-F92F-48C5-850A-0C990FB7337D}"/>
  </bookViews>
  <sheets>
    <sheet name="Speed" sheetId="1" r:id="rId1"/>
    <sheet name="Skill" sheetId="2" r:id="rId2"/>
  </sheets>
  <definedNames>
    <definedName name="_xlnm._FilterDatabase" localSheetId="1" hidden="1">Skill!$B$3:$J$41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 s="1"/>
  <c r="D5" i="2"/>
  <c r="G9" i="2"/>
  <c r="F27" i="2"/>
  <c r="G27" i="2" s="1"/>
  <c r="I19" i="2"/>
  <c r="G6" i="2"/>
  <c r="G10" i="2"/>
  <c r="G37" i="2"/>
  <c r="G25" i="2"/>
  <c r="G39" i="2"/>
  <c r="G17" i="2"/>
  <c r="G24" i="2"/>
  <c r="G34" i="2"/>
  <c r="G15" i="2"/>
  <c r="G35" i="2"/>
  <c r="G30" i="2"/>
  <c r="G20" i="2"/>
  <c r="G33" i="2"/>
  <c r="G41" i="2"/>
  <c r="G4" i="2"/>
  <c r="G31" i="2"/>
  <c r="G8" i="2"/>
  <c r="G36" i="2"/>
  <c r="G26" i="2"/>
  <c r="G16" i="2"/>
  <c r="G38" i="2"/>
  <c r="G23" i="2"/>
  <c r="G19" i="2"/>
  <c r="G21" i="2"/>
  <c r="H28" i="1"/>
  <c r="H27" i="1"/>
  <c r="H26" i="1"/>
  <c r="D24" i="1"/>
  <c r="H11" i="1"/>
  <c r="H10" i="1"/>
  <c r="H9" i="1"/>
  <c r="H8" i="1"/>
  <c r="H24" i="1"/>
  <c r="H23" i="1"/>
  <c r="H22" i="1"/>
  <c r="H21" i="1"/>
  <c r="H19" i="1"/>
  <c r="H18" i="1"/>
  <c r="H17" i="1"/>
  <c r="H15" i="1"/>
  <c r="H14" i="1"/>
  <c r="H3" i="1"/>
  <c r="H2" i="1"/>
  <c r="H13" i="1"/>
  <c r="H7" i="1"/>
  <c r="H6" i="1"/>
  <c r="H4" i="1"/>
  <c r="G13" i="2" l="1"/>
  <c r="G40" i="2"/>
  <c r="G32" i="2"/>
  <c r="G11" i="2"/>
  <c r="G18" i="2"/>
  <c r="G14" i="2"/>
  <c r="G28" i="2"/>
  <c r="G29" i="2"/>
  <c r="G7" i="2"/>
  <c r="G22" i="2"/>
  <c r="G12" i="2"/>
</calcChain>
</file>

<file path=xl/sharedStrings.xml><?xml version="1.0" encoding="utf-8"?>
<sst xmlns="http://schemas.openxmlformats.org/spreadsheetml/2006/main" count="267" uniqueCount="167">
  <si>
    <t>コルディ</t>
    <phoneticPr fontId="2"/>
  </si>
  <si>
    <t>カロル</t>
    <phoneticPr fontId="2"/>
  </si>
  <si>
    <t>ソーニャ</t>
    <phoneticPr fontId="2"/>
  </si>
  <si>
    <t>ハトホル</t>
    <phoneticPr fontId="2"/>
  </si>
  <si>
    <t>ミミ</t>
    <phoneticPr fontId="2"/>
  </si>
  <si>
    <t>ルナリンド</t>
    <phoneticPr fontId="2"/>
  </si>
  <si>
    <t>ソルティーナ</t>
    <phoneticPr fontId="2"/>
  </si>
  <si>
    <t>プリマヴェーラ</t>
  </si>
  <si>
    <t>ベル</t>
    <phoneticPr fontId="2"/>
  </si>
  <si>
    <t>オリヴィエ</t>
    <phoneticPr fontId="2"/>
  </si>
  <si>
    <t>ルーク</t>
    <phoneticPr fontId="2"/>
  </si>
  <si>
    <t>ディアン</t>
    <phoneticPr fontId="2"/>
  </si>
  <si>
    <t>フォルティナ</t>
    <phoneticPr fontId="2"/>
  </si>
  <si>
    <t>フローレンス</t>
    <phoneticPr fontId="2"/>
  </si>
  <si>
    <t>サブリナ</t>
    <phoneticPr fontId="2"/>
  </si>
  <si>
    <t>ナターシャ</t>
    <phoneticPr fontId="2"/>
  </si>
  <si>
    <t>フェンリル</t>
    <phoneticPr fontId="2"/>
  </si>
  <si>
    <t>マーリン</t>
    <phoneticPr fontId="2"/>
  </si>
  <si>
    <t>ヴァルリーデ</t>
    <phoneticPr fontId="2"/>
  </si>
  <si>
    <t>ニーナ</t>
    <phoneticPr fontId="2"/>
  </si>
  <si>
    <t>モーザ</t>
    <phoneticPr fontId="2"/>
  </si>
  <si>
    <t>リーン</t>
    <phoneticPr fontId="2"/>
  </si>
  <si>
    <t>メルティーユ</t>
  </si>
  <si>
    <t>アイビー</t>
  </si>
  <si>
    <t>アムレート</t>
    <phoneticPr fontId="2"/>
  </si>
  <si>
    <t>フレイシア</t>
    <phoneticPr fontId="2"/>
  </si>
  <si>
    <t>トロポン</t>
    <phoneticPr fontId="2"/>
  </si>
  <si>
    <t>アモール</t>
    <phoneticPr fontId="2"/>
  </si>
  <si>
    <t>ソルティーナ-アムレート</t>
    <phoneticPr fontId="2"/>
  </si>
  <si>
    <t>ケルベロス</t>
    <phoneticPr fontId="2"/>
  </si>
  <si>
    <t>ソルティーナ-フローレンス</t>
    <phoneticPr fontId="2"/>
  </si>
  <si>
    <t>スピードルーン</t>
    <phoneticPr fontId="2"/>
  </si>
  <si>
    <t>コルディ-フローレンス</t>
    <phoneticPr fontId="2"/>
  </si>
  <si>
    <t>スピード相対値※先制目安150</t>
    <rPh sb="4" eb="7">
      <t>ソウタイチ</t>
    </rPh>
    <rPh sb="8" eb="10">
      <t>センセイ</t>
    </rPh>
    <rPh sb="10" eb="12">
      <t>メヤス</t>
    </rPh>
    <phoneticPr fontId="2"/>
  </si>
  <si>
    <t>(プリマヴェーラ補正値)</t>
    <rPh sb="8" eb="11">
      <t>ホセイチ</t>
    </rPh>
    <phoneticPr fontId="2"/>
  </si>
  <si>
    <t>スピード(素体値)</t>
    <rPh sb="5" eb="7">
      <t>ソタイ</t>
    </rPh>
    <rPh sb="7" eb="8">
      <t>チ</t>
    </rPh>
    <phoneticPr fontId="2"/>
  </si>
  <si>
    <t>ソルティーナ(Lv7x3)-アムレート(Lv10x3)</t>
    <phoneticPr fontId="2"/>
  </si>
  <si>
    <t>ソルティーナ(Lv7x3)-フローレンス(Lv10x3)</t>
    <phoneticPr fontId="2"/>
  </si>
  <si>
    <t>ソルティーナ(Lv9x3)-フローレンス(Lv10x3)</t>
    <phoneticPr fontId="2"/>
  </si>
  <si>
    <t>コルディ(Lv9x3)-フローレンス(Lv12x3)</t>
    <phoneticPr fontId="2"/>
  </si>
  <si>
    <t>コルディ-ケルベロス</t>
    <phoneticPr fontId="2"/>
  </si>
  <si>
    <t>コルディ(Lv10x3)-フローレンス(Lv12x3)</t>
    <phoneticPr fontId="2"/>
  </si>
  <si>
    <t>コルディ(Lv10x3)-ケルベロス(Lv11x3)</t>
    <phoneticPr fontId="2"/>
  </si>
  <si>
    <t>ケルベロス-フローレンス</t>
    <phoneticPr fontId="2"/>
  </si>
  <si>
    <t>ケルベロス(Lv9x3)-フローレンス(Lv12x3)</t>
    <phoneticPr fontId="2"/>
  </si>
  <si>
    <t>ケルベロス(Lv10x3)-フローレンス(Lv12x3)</t>
    <phoneticPr fontId="2"/>
  </si>
  <si>
    <t>コルディ(Lv10x3)-ケルベロス(Lv12x2, 11)</t>
    <phoneticPr fontId="2"/>
  </si>
  <si>
    <t>ケルベロス(Lv11x3)-フローレンス(Lv12x3)</t>
    <phoneticPr fontId="2"/>
  </si>
  <si>
    <t>ソルティーナ-アムレート(Lv10x3)</t>
    <phoneticPr fontId="2"/>
  </si>
  <si>
    <t>ソルティーナ(Lv9x3)-フローレンス(Lv12x3)</t>
    <phoneticPr fontId="2"/>
  </si>
  <si>
    <t>ソルティーナ(Lv10x3)-フローレンス(Lv12x3)</t>
    <phoneticPr fontId="2"/>
  </si>
  <si>
    <t>ソルティーナ(Lv11x3)-フローレンス(Lv12x3)</t>
    <phoneticPr fontId="2"/>
  </si>
  <si>
    <t>ソフィア</t>
    <phoneticPr fontId="2"/>
  </si>
  <si>
    <t>A. A.</t>
    <phoneticPr fontId="2"/>
  </si>
  <si>
    <t>A.A. - フローレンス</t>
    <phoneticPr fontId="2"/>
  </si>
  <si>
    <t>A.A. (Lv10x3)-フローレンス(Lv7x3)</t>
    <phoneticPr fontId="2"/>
  </si>
  <si>
    <t>A.A. (Lv12x3)-フローレンス(Lv10x3)</t>
    <phoneticPr fontId="2"/>
  </si>
  <si>
    <t>オフィーリア</t>
    <phoneticPr fontId="2"/>
  </si>
  <si>
    <t>ウィーラ</t>
    <phoneticPr fontId="2"/>
  </si>
  <si>
    <t>レア</t>
    <phoneticPr fontId="2"/>
  </si>
  <si>
    <t>スキル1</t>
    <phoneticPr fontId="2"/>
  </si>
  <si>
    <t>スキル2</t>
    <phoneticPr fontId="2"/>
  </si>
  <si>
    <t>専用武器効果</t>
    <rPh sb="0" eb="6">
      <t>センヨウブキコウカ</t>
    </rPh>
    <phoneticPr fontId="2"/>
  </si>
  <si>
    <t>耐久力8%
攻撃力18%
命中10%</t>
    <rPh sb="0" eb="3">
      <t>タイキュウリョク</t>
    </rPh>
    <rPh sb="6" eb="9">
      <t>コウゲキリョク</t>
    </rPh>
    <rPh sb="13" eb="15">
      <t>メイチュウ</t>
    </rPh>
    <phoneticPr fontId="2"/>
  </si>
  <si>
    <t>(回)520%x6</t>
    <rPh sb="1" eb="2">
      <t>カイ</t>
    </rPh>
    <phoneticPr fontId="2"/>
  </si>
  <si>
    <t>(体)480%x4</t>
    <rPh sb="1" eb="2">
      <t>タイ</t>
    </rPh>
    <phoneticPr fontId="2"/>
  </si>
  <si>
    <t>(回)420%x4</t>
    <rPh sb="1" eb="2">
      <t>カイ</t>
    </rPh>
    <phoneticPr fontId="2"/>
  </si>
  <si>
    <t>攻撃力18%
弱体命中10%
クリ耐性10%</t>
    <rPh sb="0" eb="3">
      <t>コウゲキリョク</t>
    </rPh>
    <rPh sb="7" eb="9">
      <t>ジャクタイ</t>
    </rPh>
    <rPh sb="9" eb="11">
      <t>メイチュウ</t>
    </rPh>
    <rPh sb="17" eb="19">
      <t>タイセイ</t>
    </rPh>
    <phoneticPr fontId="2"/>
  </si>
  <si>
    <t>(回)570%x5</t>
    <phoneticPr fontId="2"/>
  </si>
  <si>
    <t>(体)520%x5</t>
    <rPh sb="1" eb="2">
      <t>タイ</t>
    </rPh>
    <phoneticPr fontId="2"/>
  </si>
  <si>
    <t>(体)590%x3</t>
    <rPh sb="1" eb="2">
      <t>タイ</t>
    </rPh>
    <phoneticPr fontId="2"/>
  </si>
  <si>
    <t>技力8%
攻撃力18%
クリ10%</t>
    <rPh sb="0" eb="2">
      <t>ギリョク</t>
    </rPh>
    <rPh sb="5" eb="8">
      <t>コウゲキリョク</t>
    </rPh>
    <phoneticPr fontId="2"/>
  </si>
  <si>
    <t>攻撃力18%
命中10%
クリダメ35%</t>
    <rPh sb="0" eb="3">
      <t>コウゲキリョク</t>
    </rPh>
    <rPh sb="7" eb="9">
      <t>メイチュウ</t>
    </rPh>
    <phoneticPr fontId="2"/>
  </si>
  <si>
    <t>(体)480%x5</t>
    <rPh sb="1" eb="2">
      <t>タイ</t>
    </rPh>
    <phoneticPr fontId="2"/>
  </si>
  <si>
    <t>(体)720%x3</t>
    <rPh sb="1" eb="2">
      <t>タイ</t>
    </rPh>
    <phoneticPr fontId="2"/>
  </si>
  <si>
    <t>(体)500%x5</t>
    <rPh sb="1" eb="2">
      <t>タイ</t>
    </rPh>
    <phoneticPr fontId="2"/>
  </si>
  <si>
    <t>(回)340%x5</t>
    <phoneticPr fontId="2"/>
  </si>
  <si>
    <t>(体)350%x5</t>
    <rPh sb="1" eb="2">
      <t>タイ</t>
    </rPh>
    <phoneticPr fontId="2"/>
  </si>
  <si>
    <t>(体)300%x5</t>
    <rPh sb="1" eb="2">
      <t>タイ</t>
    </rPh>
    <phoneticPr fontId="2"/>
  </si>
  <si>
    <t>(体)285%x5</t>
    <rPh sb="1" eb="2">
      <t>タイ</t>
    </rPh>
    <phoneticPr fontId="2"/>
  </si>
  <si>
    <t>魔力8%
攻撃力18%
命中10%</t>
    <rPh sb="0" eb="2">
      <t>マリョク</t>
    </rPh>
    <rPh sb="5" eb="8">
      <t>コウゲキリョク</t>
    </rPh>
    <rPh sb="12" eb="14">
      <t>メイチュウ</t>
    </rPh>
    <phoneticPr fontId="2"/>
  </si>
  <si>
    <t>(攻撃最大, 体)700%x2, (900%x2)</t>
    <rPh sb="1" eb="3">
      <t>コウゲキ</t>
    </rPh>
    <rPh sb="3" eb="5">
      <t>サイダイ</t>
    </rPh>
    <rPh sb="7" eb="8">
      <t>タイ</t>
    </rPh>
    <phoneticPr fontId="2"/>
  </si>
  <si>
    <t>(攻撃最大, 体)800～1800%x1</t>
    <rPh sb="1" eb="3">
      <t>コウゲキ</t>
    </rPh>
    <rPh sb="3" eb="5">
      <t>サイダイ</t>
    </rPh>
    <rPh sb="7" eb="8">
      <t>タイ</t>
    </rPh>
    <phoneticPr fontId="2"/>
  </si>
  <si>
    <t>(攻撃最大, 体)780%x1</t>
    <rPh sb="1" eb="3">
      <t>コウゲキ</t>
    </rPh>
    <rPh sb="3" eb="5">
      <t>サイダイ</t>
    </rPh>
    <rPh sb="7" eb="8">
      <t>タイ</t>
    </rPh>
    <phoneticPr fontId="2"/>
  </si>
  <si>
    <t>(回)410%x4</t>
    <rPh sb="1" eb="2">
      <t>カイ</t>
    </rPh>
    <phoneticPr fontId="2"/>
  </si>
  <si>
    <t>(体)520%x2</t>
    <rPh sb="1" eb="2">
      <t>タイ</t>
    </rPh>
    <phoneticPr fontId="2"/>
  </si>
  <si>
    <t>攻撃力18%
命中10%
弱体命中10%</t>
    <rPh sb="0" eb="3">
      <t>コウゲキリョク</t>
    </rPh>
    <rPh sb="7" eb="9">
      <t>メイチュウ</t>
    </rPh>
    <phoneticPr fontId="2"/>
  </si>
  <si>
    <t>(HP最低, 回)280%x6</t>
    <rPh sb="3" eb="5">
      <t>サイテイ</t>
    </rPh>
    <rPh sb="7" eb="8">
      <t>カイ</t>
    </rPh>
    <phoneticPr fontId="2"/>
  </si>
  <si>
    <t>(HP最低, 回)480%x5</t>
    <rPh sb="3" eb="5">
      <t>サイテイ</t>
    </rPh>
    <rPh sb="7" eb="8">
      <t>カイ</t>
    </rPh>
    <phoneticPr fontId="2"/>
  </si>
  <si>
    <t>(攻撃最大, 回)420%x5</t>
    <rPh sb="1" eb="3">
      <t>コウゲキ</t>
    </rPh>
    <rPh sb="3" eb="5">
      <t>サイダイ</t>
    </rPh>
    <phoneticPr fontId="2"/>
  </si>
  <si>
    <t>攻撃力18%
命中10%
クリ10%</t>
    <rPh sb="0" eb="3">
      <t>コウゲキリョク</t>
    </rPh>
    <rPh sb="7" eb="9">
      <t>メイチュウ</t>
    </rPh>
    <phoneticPr fontId="2"/>
  </si>
  <si>
    <t>(回)450%x5</t>
    <rPh sb="1" eb="2">
      <t>カイ</t>
    </rPh>
    <phoneticPr fontId="2"/>
  </si>
  <si>
    <t>攻撃力18%
クリ10%
防御力5%</t>
    <rPh sb="0" eb="3">
      <t>コウゲキリョク</t>
    </rPh>
    <rPh sb="13" eb="16">
      <t>ボウギョリョク</t>
    </rPh>
    <phoneticPr fontId="2"/>
  </si>
  <si>
    <t>-</t>
    <phoneticPr fontId="2"/>
  </si>
  <si>
    <t>(体)540%x5</t>
    <rPh sb="1" eb="2">
      <t>タイ</t>
    </rPh>
    <phoneticPr fontId="2"/>
  </si>
  <si>
    <t>(体)腕力520%x1</t>
    <rPh sb="1" eb="2">
      <t>タイ</t>
    </rPh>
    <rPh sb="3" eb="5">
      <t>ワンリョク</t>
    </rPh>
    <phoneticPr fontId="2"/>
  </si>
  <si>
    <t>(体)410%x5</t>
    <rPh sb="1" eb="2">
      <t>タイ</t>
    </rPh>
    <phoneticPr fontId="2"/>
  </si>
  <si>
    <t>(体)HP100%x3</t>
    <rPh sb="1" eb="2">
      <t>タイ</t>
    </rPh>
    <phoneticPr fontId="2"/>
  </si>
  <si>
    <t>(HP最低, 回)380%x2</t>
    <rPh sb="3" eb="5">
      <t>サイテイ</t>
    </rPh>
    <rPh sb="7" eb="8">
      <t>カイ</t>
    </rPh>
    <phoneticPr fontId="2"/>
  </si>
  <si>
    <t>(体)525%x5</t>
    <rPh sb="1" eb="2">
      <t>タイ</t>
    </rPh>
    <phoneticPr fontId="2"/>
  </si>
  <si>
    <t>(体)380%x5</t>
    <rPh sb="1" eb="2">
      <t>タイ</t>
    </rPh>
    <phoneticPr fontId="2"/>
  </si>
  <si>
    <t>(体)760%x1</t>
    <rPh sb="1" eb="2">
      <t>タイ</t>
    </rPh>
    <phoneticPr fontId="2"/>
  </si>
  <si>
    <t>(回)480%x10</t>
    <rPh sb="1" eb="2">
      <t>カイ</t>
    </rPh>
    <phoneticPr fontId="2"/>
  </si>
  <si>
    <t>(回)420%x7</t>
    <rPh sb="1" eb="2">
      <t>カイ</t>
    </rPh>
    <phoneticPr fontId="2"/>
  </si>
  <si>
    <t>(回)520%x3</t>
    <rPh sb="1" eb="2">
      <t>カイ</t>
    </rPh>
    <phoneticPr fontId="2"/>
  </si>
  <si>
    <t>(回)360%x8</t>
    <rPh sb="1" eb="2">
      <t>カイ</t>
    </rPh>
    <phoneticPr fontId="2"/>
  </si>
  <si>
    <t>耐久力8%
攻撃力18%
クリ10%</t>
    <rPh sb="0" eb="3">
      <t>タイキュウリョク</t>
    </rPh>
    <rPh sb="6" eb="9">
      <t>コウゲキリョク</t>
    </rPh>
    <phoneticPr fontId="2"/>
  </si>
  <si>
    <t>(回)610%x5</t>
    <rPh sb="1" eb="2">
      <t>カイ</t>
    </rPh>
    <phoneticPr fontId="2"/>
  </si>
  <si>
    <t>(体)530%x5</t>
    <rPh sb="1" eb="2">
      <t>タイ</t>
    </rPh>
    <phoneticPr fontId="2"/>
  </si>
  <si>
    <t>(体)720%x1</t>
    <rPh sb="1" eb="2">
      <t>タイ</t>
    </rPh>
    <phoneticPr fontId="2"/>
  </si>
  <si>
    <t>(HP最低, 体)380%x3</t>
    <rPh sb="3" eb="5">
      <t>サイテイ</t>
    </rPh>
    <rPh sb="7" eb="8">
      <t>タイ</t>
    </rPh>
    <phoneticPr fontId="2"/>
  </si>
  <si>
    <t>(HP最低, 回)480%x6
(体)480%x4</t>
    <rPh sb="3" eb="5">
      <t>サイテイ</t>
    </rPh>
    <rPh sb="7" eb="8">
      <t>カイ</t>
    </rPh>
    <phoneticPr fontId="2"/>
  </si>
  <si>
    <t>腕力8%
攻撃力18%
クリ10%</t>
    <rPh sb="0" eb="2">
      <t>ワンリョク</t>
    </rPh>
    <rPh sb="5" eb="8">
      <t>コウゲキリョク</t>
    </rPh>
    <phoneticPr fontId="2"/>
  </si>
  <si>
    <t>攻撃力18%
弱体命中10%
貫通7000</t>
    <rPh sb="0" eb="3">
      <t>コウゲキリョク</t>
    </rPh>
    <rPh sb="7" eb="9">
      <t>ジャクタイ</t>
    </rPh>
    <rPh sb="9" eb="11">
      <t>メイチュウ</t>
    </rPh>
    <rPh sb="15" eb="17">
      <t>カンツウ</t>
    </rPh>
    <phoneticPr fontId="2"/>
  </si>
  <si>
    <t>(体)420%x4</t>
    <rPh sb="1" eb="2">
      <t>タイ</t>
    </rPh>
    <phoneticPr fontId="2"/>
  </si>
  <si>
    <t>(回)380%x4</t>
    <rPh sb="1" eb="2">
      <t>カイ</t>
    </rPh>
    <phoneticPr fontId="2"/>
  </si>
  <si>
    <t>(回)515%x6</t>
    <rPh sb="1" eb="2">
      <t>カイ</t>
    </rPh>
    <phoneticPr fontId="2"/>
  </si>
  <si>
    <t>(体)550%x5</t>
    <rPh sb="1" eb="2">
      <t>タイ</t>
    </rPh>
    <phoneticPr fontId="2"/>
  </si>
  <si>
    <t>攻撃力18%
クリ10%
クリダメ35%</t>
    <rPh sb="0" eb="3">
      <t>コウゲキリョク</t>
    </rPh>
    <phoneticPr fontId="2"/>
  </si>
  <si>
    <t>(体)410%x4</t>
    <rPh sb="1" eb="2">
      <t>タイ</t>
    </rPh>
    <phoneticPr fontId="2"/>
  </si>
  <si>
    <t>(HP最低, 体)960%x3</t>
    <rPh sb="3" eb="5">
      <t>サイテイ</t>
    </rPh>
    <rPh sb="7" eb="8">
      <t>タイ</t>
    </rPh>
    <phoneticPr fontId="2"/>
  </si>
  <si>
    <t>攻撃力18%
クリ10%
弱体命中10%</t>
    <rPh sb="0" eb="3">
      <t>コウゲキリョク</t>
    </rPh>
    <rPh sb="13" eb="15">
      <t>ジャクタイ</t>
    </rPh>
    <rPh sb="15" eb="17">
      <t>メイチュウ</t>
    </rPh>
    <phoneticPr fontId="2"/>
  </si>
  <si>
    <t>(体)350%x4</t>
    <rPh sb="1" eb="2">
      <t>タイ</t>
    </rPh>
    <phoneticPr fontId="2"/>
  </si>
  <si>
    <t>(回)330%x4, 400%x2</t>
    <rPh sb="1" eb="2">
      <t>カイ</t>
    </rPh>
    <phoneticPr fontId="2"/>
  </si>
  <si>
    <t>耐久力8%
攻撃力18%
弱体命中10%</t>
    <rPh sb="0" eb="3">
      <t>タイキュウリョク</t>
    </rPh>
    <rPh sb="6" eb="9">
      <t>コウゲキリョク</t>
    </rPh>
    <rPh sb="13" eb="15">
      <t>ジャクタイ</t>
    </rPh>
    <rPh sb="15" eb="17">
      <t>メイチュウ</t>
    </rPh>
    <phoneticPr fontId="2"/>
  </si>
  <si>
    <t>(回)710%x4</t>
    <rPh sb="1" eb="2">
      <t>カイ</t>
    </rPh>
    <phoneticPr fontId="2"/>
  </si>
  <si>
    <t>(体)魔力450%x4</t>
    <rPh sb="1" eb="2">
      <t>タイ</t>
    </rPh>
    <rPh sb="3" eb="5">
      <t>マリョク</t>
    </rPh>
    <phoneticPr fontId="2"/>
  </si>
  <si>
    <t>魔力8%
耐久8%
クリダメ35%</t>
    <rPh sb="0" eb="2">
      <t>マリョク</t>
    </rPh>
    <rPh sb="5" eb="7">
      <t>タイキュウ</t>
    </rPh>
    <phoneticPr fontId="2"/>
  </si>
  <si>
    <t>(体)280%x5</t>
    <rPh sb="1" eb="2">
      <t>タイ</t>
    </rPh>
    <phoneticPr fontId="2"/>
  </si>
  <si>
    <t>攻撃力18%
弱体耐性10%
防御力5%</t>
    <rPh sb="0" eb="3">
      <t>コウゲキリョク</t>
    </rPh>
    <rPh sb="7" eb="11">
      <t>ジャクタイタイセイ</t>
    </rPh>
    <rPh sb="15" eb="18">
      <t>ボウギョリョク</t>
    </rPh>
    <phoneticPr fontId="2"/>
  </si>
  <si>
    <t>(体)340%x5</t>
    <rPh sb="1" eb="2">
      <t>タイ</t>
    </rPh>
    <phoneticPr fontId="2"/>
  </si>
  <si>
    <t>(体)魔力350%x5</t>
    <rPh sb="1" eb="2">
      <t>タイ</t>
    </rPh>
    <rPh sb="3" eb="5">
      <t>マリョク</t>
    </rPh>
    <phoneticPr fontId="2"/>
  </si>
  <si>
    <t>攻撃力18%
命中10%
弱体耐性10%</t>
    <rPh sb="0" eb="3">
      <t>コウゲキリョク</t>
    </rPh>
    <rPh sb="7" eb="9">
      <t>メイチュウ</t>
    </rPh>
    <rPh sb="13" eb="15">
      <t>ジャクタイ</t>
    </rPh>
    <rPh sb="15" eb="17">
      <t>タイセイ</t>
    </rPh>
    <phoneticPr fontId="2"/>
  </si>
  <si>
    <t>(HP最低, 回)350%x3, 260%x3</t>
    <rPh sb="3" eb="5">
      <t>サイテイ</t>
    </rPh>
    <rPh sb="7" eb="8">
      <t>カイ</t>
    </rPh>
    <phoneticPr fontId="2"/>
  </si>
  <si>
    <t>(体)510%x4</t>
    <rPh sb="1" eb="2">
      <t>タイ</t>
    </rPh>
    <phoneticPr fontId="2"/>
  </si>
  <si>
    <t>攻撃力18%
弱体耐性10%
回避10%</t>
    <rPh sb="0" eb="3">
      <t>コウゲキリョク</t>
    </rPh>
    <rPh sb="7" eb="11">
      <t>ジャクタイタイセイ</t>
    </rPh>
    <rPh sb="15" eb="17">
      <t>カイヒ</t>
    </rPh>
    <phoneticPr fontId="2"/>
  </si>
  <si>
    <t>スピード</t>
    <phoneticPr fontId="2"/>
  </si>
  <si>
    <t>スキル1計</t>
    <rPh sb="4" eb="5">
      <t>ケイ</t>
    </rPh>
    <phoneticPr fontId="2"/>
  </si>
  <si>
    <t>スキル2計</t>
    <rPh sb="4" eb="5">
      <t>ケイ</t>
    </rPh>
    <phoneticPr fontId="2"/>
  </si>
  <si>
    <t>スキル合計</t>
    <rPh sb="3" eb="5">
      <t>ゴウケイ</t>
    </rPh>
    <phoneticPr fontId="2"/>
  </si>
  <si>
    <t>キャラ名</t>
    <rPh sb="3" eb="4">
      <t>メイ</t>
    </rPh>
    <phoneticPr fontId="2"/>
  </si>
  <si>
    <t>(HP最大, 体)720%</t>
    <rPh sb="3" eb="5">
      <t>サイダイ</t>
    </rPh>
    <rPh sb="7" eb="8">
      <t>タイ</t>
    </rPh>
    <phoneticPr fontId="2"/>
  </si>
  <si>
    <t>(HP最低)400%</t>
    <rPh sb="3" eb="5">
      <t>サイテイ</t>
    </rPh>
    <phoneticPr fontId="2"/>
  </si>
  <si>
    <t>(1体, 回)240%x10</t>
    <rPh sb="2" eb="3">
      <t>タイ</t>
    </rPh>
    <rPh sb="5" eb="6">
      <t>カイ</t>
    </rPh>
    <phoneticPr fontId="2"/>
  </si>
  <si>
    <t>シフォン</t>
    <phoneticPr fontId="2"/>
  </si>
  <si>
    <t>-</t>
    <phoneticPr fontId="2"/>
  </si>
  <si>
    <t>(体)300%x5</t>
    <rPh sb="1" eb="2">
      <t>タイ</t>
    </rPh>
    <phoneticPr fontId="2"/>
  </si>
  <si>
    <t>耐久力8%
魔力8%
攻撃力18%</t>
    <rPh sb="0" eb="3">
      <t>タイキュウリョク</t>
    </rPh>
    <rPh sb="6" eb="8">
      <t>マリョク</t>
    </rPh>
    <rPh sb="11" eb="14">
      <t>コウゲキリョク</t>
    </rPh>
    <phoneticPr fontId="2"/>
  </si>
  <si>
    <t>シフォン</t>
    <phoneticPr fontId="2"/>
  </si>
  <si>
    <t>攻撃力18%
クリ10%
物魔貫通7000</t>
    <rPh sb="0" eb="3">
      <t>コウゲキリョク</t>
    </rPh>
    <rPh sb="13" eb="14">
      <t>ブツ</t>
    </rPh>
    <rPh sb="14" eb="15">
      <t>マ</t>
    </rPh>
    <rPh sb="15" eb="17">
      <t>カンツウ</t>
    </rPh>
    <phoneticPr fontId="2"/>
  </si>
  <si>
    <t>攻撃力18%
クリ10%
物魔貫通7000</t>
    <rPh sb="0" eb="3">
      <t>コウゲキリョク</t>
    </rPh>
    <rPh sb="13" eb="14">
      <t>モノ</t>
    </rPh>
    <rPh sb="14" eb="15">
      <t>マ</t>
    </rPh>
    <rPh sb="15" eb="17">
      <t>カンツウ</t>
    </rPh>
    <phoneticPr fontId="2"/>
  </si>
  <si>
    <t>トロポン(バフ有)</t>
    <rPh sb="7" eb="8">
      <t>アリ</t>
    </rPh>
    <phoneticPr fontId="2"/>
  </si>
  <si>
    <t>トロポン(バフ有)</t>
    <phoneticPr fontId="2"/>
  </si>
  <si>
    <t>ルサールカ</t>
    <phoneticPr fontId="2"/>
  </si>
  <si>
    <t>ルサールカ(バフ有)</t>
    <rPh sb="8" eb="9">
      <t>アリ</t>
    </rPh>
    <phoneticPr fontId="2"/>
  </si>
  <si>
    <t>ルサールカ(バフ有)</t>
    <phoneticPr fontId="2"/>
  </si>
  <si>
    <t>(体)580%x5</t>
    <rPh sb="1" eb="2">
      <t>タイ</t>
    </rPh>
    <phoneticPr fontId="2"/>
  </si>
  <si>
    <t>攻撃力18%
クリ10%
貫通7000</t>
    <rPh sb="0" eb="3">
      <t>コウゲキリョク</t>
    </rPh>
    <phoneticPr fontId="2"/>
  </si>
  <si>
    <t>(回)940%x4(追加効果考慮)</t>
    <rPh sb="1" eb="2">
      <t>カイ</t>
    </rPh>
    <rPh sb="10" eb="14">
      <t>ツイカコウカ</t>
    </rPh>
    <rPh sb="14" eb="16">
      <t>コウリョ</t>
    </rPh>
    <phoneticPr fontId="2"/>
  </si>
  <si>
    <t>攻撃回数</t>
    <rPh sb="0" eb="4">
      <t>コウゲキカイスウ</t>
    </rPh>
    <phoneticPr fontId="2"/>
  </si>
  <si>
    <t>シヴィ</t>
    <phoneticPr fontId="2"/>
  </si>
  <si>
    <t>(攻撃最大, 体)1170%</t>
    <phoneticPr fontId="2"/>
  </si>
  <si>
    <t>(体)530%x4</t>
    <rPh sb="1" eb="2">
      <t>タイ</t>
    </rPh>
    <phoneticPr fontId="2"/>
  </si>
  <si>
    <t>耐久力8%
攻撃力18%
防御力5%</t>
    <rPh sb="0" eb="3">
      <t>タイキュウリョク</t>
    </rPh>
    <rPh sb="6" eb="9">
      <t>コウゲキリョク</t>
    </rPh>
    <phoneticPr fontId="2"/>
  </si>
  <si>
    <t>アーティ</t>
    <phoneticPr fontId="2"/>
  </si>
  <si>
    <t>(回)600%x7(追加効果考慮)</t>
    <phoneticPr fontId="2"/>
  </si>
  <si>
    <t>(体)350%x5(追加効果考慮)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</si>
</sst>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</font>
    <font>
      <b/>
      <sz val="11"/>
      <color theme="9"/>
      <name val="游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7"/>
      <name val="游ゴシック"/>
      <family val="3"/>
      <charset val="128"/>
    </font>
    <font>
      <b/>
      <sz val="11"/>
      <color theme="4"/>
      <name val="游ゴシック"/>
      <family val="3"/>
      <charset val="128"/>
    </font>
    <font>
      <b/>
      <sz val="11"/>
      <color rgb="FF7030A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b/>
      <sz val="11"/>
      <color theme="2" tint="-0.249977111117893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1" fillId="0" borderId="7" xfId="0" applyNumberFormat="1" applyFont="1" applyBorder="1">
      <alignment vertical="center"/>
    </xf>
    <xf numFmtId="176" fontId="8" fillId="0" borderId="3" xfId="0" applyNumberFormat="1" applyFont="1" applyBorder="1" applyAlignment="1">
      <alignment horizontal="left" vertical="center" wrapText="1"/>
    </xf>
    <xf numFmtId="176" fontId="5" fillId="0" borderId="7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176" fontId="9" fillId="0" borderId="0" xfId="0" applyNumberFormat="1" applyFont="1">
      <alignment vertical="center"/>
    </xf>
    <xf numFmtId="1" fontId="0" fillId="0" borderId="8" xfId="0" applyNumberFormat="1" applyBorder="1">
      <alignment vertical="center"/>
    </xf>
    <xf numFmtId="1" fontId="0" fillId="0" borderId="9" xfId="0" applyNumberFormat="1" applyBorder="1">
      <alignment vertical="center"/>
    </xf>
    <xf numFmtId="176" fontId="7" fillId="0" borderId="8" xfId="0" applyNumberFormat="1" applyFont="1" applyBorder="1">
      <alignment vertical="center"/>
    </xf>
    <xf numFmtId="1" fontId="0" fillId="0" borderId="10" xfId="0" applyNumberFormat="1" applyBorder="1">
      <alignment vertical="center"/>
    </xf>
    <xf numFmtId="0" fontId="0" fillId="0" borderId="8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left"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0" fillId="0" borderId="8" xfId="0" applyNumberFormat="1" applyBorder="1">
      <alignment vertical="center"/>
    </xf>
    <xf numFmtId="176" fontId="0" fillId="0" borderId="8" xfId="0" applyNumberFormat="1" applyBorder="1" applyAlignment="1">
      <alignment vertical="center" wrapText="1"/>
    </xf>
    <xf numFmtId="176" fontId="8" fillId="0" borderId="8" xfId="0" applyNumberFormat="1" applyFont="1" applyBorder="1" applyAlignment="1">
      <alignment horizontal="right" vertical="center"/>
    </xf>
    <xf numFmtId="9" fontId="0" fillId="0" borderId="0" xfId="1" applyFont="1" applyAlignment="1">
      <alignment horizontal="left" vertical="center"/>
    </xf>
    <xf numFmtId="9" fontId="0" fillId="0" borderId="8" xfId="1" applyFont="1" applyBorder="1" applyAlignment="1">
      <alignment horizontal="left" vertical="center"/>
    </xf>
    <xf numFmtId="9" fontId="0" fillId="0" borderId="0" xfId="1" applyFont="1">
      <alignment vertical="center"/>
    </xf>
    <xf numFmtId="9" fontId="3" fillId="0" borderId="8" xfId="1" applyFont="1" applyBorder="1">
      <alignment vertical="center"/>
    </xf>
    <xf numFmtId="9" fontId="0" fillId="0" borderId="8" xfId="1" applyFont="1" applyBorder="1">
      <alignment vertical="center"/>
    </xf>
    <xf numFmtId="0" fontId="0" fillId="2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" fontId="0" fillId="0" borderId="0" xfId="0" applyNumberFormat="1">
      <alignment vertical="center"/>
    </xf>
    <xf numFmtId="0" fontId="7" fillId="0" borderId="8" xfId="0" applyFont="1" applyBorder="1" applyAlignment="1">
      <alignment horizontal="right" vertical="center"/>
    </xf>
    <xf numFmtId="0" fontId="3" fillId="5" borderId="8" xfId="0" applyFont="1" applyFill="1" applyBorder="1">
      <alignment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1" xfId="0" applyNumberFormat="1" applyFont="1" applyBorder="1">
      <alignment vertical="center"/>
    </xf>
    <xf numFmtId="0" fontId="0" fillId="0" borderId="8" xfId="0" applyBorder="1">
      <alignment vertical="center"/>
    </xf>
    <xf numFmtId="176" fontId="5" fillId="0" borderId="8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6217-111D-45DD-BF1F-FD8C6F4540EE}">
  <dimension ref="A1:L52"/>
  <sheetViews>
    <sheetView tabSelected="1" workbookViewId="0">
      <selection activeCell="G8" sqref="G8"/>
    </sheetView>
  </sheetViews>
  <sheetFormatPr defaultRowHeight="18.75" x14ac:dyDescent="0.4"/>
  <cols>
    <col min="2" max="2" width="19.125" bestFit="1" customWidth="1"/>
    <col min="3" max="4" width="5.5" bestFit="1" customWidth="1"/>
    <col min="5" max="5" width="23.25" bestFit="1" customWidth="1"/>
    <col min="6" max="6" width="3.75" customWidth="1"/>
    <col min="7" max="7" width="44.625" customWidth="1"/>
    <col min="8" max="8" width="6.25" bestFit="1" customWidth="1"/>
    <col min="9" max="9" width="4.625" customWidth="1"/>
    <col min="10" max="10" width="15.375" bestFit="1" customWidth="1"/>
  </cols>
  <sheetData>
    <row r="1" spans="2:12" ht="19.5" thickBot="1" x14ac:dyDescent="0.45">
      <c r="E1" s="17" t="s">
        <v>34</v>
      </c>
      <c r="G1" s="17" t="s">
        <v>33</v>
      </c>
      <c r="J1" s="23" t="s">
        <v>31</v>
      </c>
    </row>
    <row r="2" spans="2:12" s="1" customFormat="1" x14ac:dyDescent="0.4">
      <c r="D2" s="25">
        <v>4442.45</v>
      </c>
      <c r="E2" s="68" t="s">
        <v>155</v>
      </c>
      <c r="G2" s="1" t="s">
        <v>28</v>
      </c>
      <c r="H2" s="1">
        <f>C23-C47</f>
        <v>536</v>
      </c>
      <c r="J2" s="15">
        <v>7</v>
      </c>
      <c r="K2" s="15">
        <v>150</v>
      </c>
    </row>
    <row r="3" spans="2:12" s="1" customFormat="1" x14ac:dyDescent="0.4">
      <c r="D3" s="24">
        <v>4202.1000000000004</v>
      </c>
      <c r="E3" s="2" t="s">
        <v>58</v>
      </c>
      <c r="G3" s="1" t="s">
        <v>48</v>
      </c>
      <c r="H3" s="1">
        <f>C23-C47-K4*3</f>
        <v>-184</v>
      </c>
      <c r="J3" s="16">
        <v>8</v>
      </c>
      <c r="K3" s="16">
        <v>195</v>
      </c>
    </row>
    <row r="4" spans="2:12" s="1" customFormat="1" x14ac:dyDescent="0.4">
      <c r="D4" s="27">
        <v>4106.6499999999996</v>
      </c>
      <c r="E4" s="45" t="s">
        <v>59</v>
      </c>
      <c r="G4" s="1" t="s">
        <v>36</v>
      </c>
      <c r="H4" s="1">
        <f>C23+K2*3-C47-K5*3</f>
        <v>86</v>
      </c>
      <c r="J4" s="16">
        <v>9</v>
      </c>
      <c r="K4" s="16">
        <v>240</v>
      </c>
    </row>
    <row r="5" spans="2:12" s="1" customFormat="1" x14ac:dyDescent="0.4">
      <c r="D5" s="27">
        <v>4096.3</v>
      </c>
      <c r="E5" s="7" t="s">
        <v>0</v>
      </c>
      <c r="J5" s="16">
        <v>10</v>
      </c>
      <c r="K5" s="16">
        <v>300</v>
      </c>
    </row>
    <row r="6" spans="2:12" s="1" customFormat="1" x14ac:dyDescent="0.4">
      <c r="D6" s="24">
        <v>3969.7999999999997</v>
      </c>
      <c r="E6" s="2" t="s">
        <v>1</v>
      </c>
      <c r="G6" s="1" t="s">
        <v>30</v>
      </c>
      <c r="H6" s="1">
        <f>C23-C31</f>
        <v>280</v>
      </c>
      <c r="J6" s="16">
        <v>11</v>
      </c>
      <c r="K6" s="16">
        <v>360</v>
      </c>
    </row>
    <row r="7" spans="2:12" s="1" customFormat="1" x14ac:dyDescent="0.4">
      <c r="D7" s="24">
        <v>3882.3999999999996</v>
      </c>
      <c r="E7" s="4" t="s">
        <v>2</v>
      </c>
      <c r="G7" s="1" t="s">
        <v>37</v>
      </c>
      <c r="H7" s="1">
        <f>C23+K2*3-C31-K5*3</f>
        <v>-170</v>
      </c>
      <c r="J7" s="16">
        <v>12</v>
      </c>
      <c r="K7" s="16">
        <v>425</v>
      </c>
    </row>
    <row r="8" spans="2:12" s="1" customFormat="1" x14ac:dyDescent="0.4">
      <c r="D8" s="24">
        <v>3867.45</v>
      </c>
      <c r="E8" s="8" t="s">
        <v>29</v>
      </c>
      <c r="G8" s="1" t="s">
        <v>38</v>
      </c>
      <c r="H8" s="1">
        <f>C23+K4*3-C31-K5*3</f>
        <v>100</v>
      </c>
      <c r="J8">
        <v>13</v>
      </c>
      <c r="K8">
        <v>500</v>
      </c>
    </row>
    <row r="9" spans="2:12" s="1" customFormat="1" x14ac:dyDescent="0.4">
      <c r="D9" s="24">
        <v>3834.1</v>
      </c>
      <c r="E9" s="2" t="s">
        <v>3</v>
      </c>
      <c r="G9" s="1" t="s">
        <v>49</v>
      </c>
      <c r="H9" s="1">
        <f>C23+K4*3-C31-K7*3</f>
        <v>-275</v>
      </c>
    </row>
    <row r="10" spans="2:12" s="1" customFormat="1" x14ac:dyDescent="0.4">
      <c r="D10" s="24">
        <v>3827.2</v>
      </c>
      <c r="E10" s="2" t="s">
        <v>4</v>
      </c>
      <c r="G10" s="1" t="s">
        <v>50</v>
      </c>
      <c r="H10" s="1">
        <f>C23+K5*3-C31-K7*3</f>
        <v>-95</v>
      </c>
      <c r="I10"/>
      <c r="J10" s="16"/>
    </row>
    <row r="11" spans="2:12" s="1" customFormat="1" x14ac:dyDescent="0.4">
      <c r="D11" s="24">
        <v>3799.6</v>
      </c>
      <c r="E11" s="3" t="s">
        <v>5</v>
      </c>
      <c r="G11" s="1" t="s">
        <v>51</v>
      </c>
      <c r="H11" s="1">
        <f>C23+K6*3-C31-K7*3</f>
        <v>85</v>
      </c>
    </row>
    <row r="12" spans="2:12" s="6" customFormat="1" ht="19.5" thickBot="1" x14ac:dyDescent="0.45">
      <c r="B12" s="17" t="s">
        <v>35</v>
      </c>
      <c r="D12" s="24">
        <v>3797.2999999999997</v>
      </c>
      <c r="E12" s="4" t="s">
        <v>6</v>
      </c>
      <c r="G12" s="1"/>
      <c r="H12" s="1"/>
    </row>
    <row r="13" spans="2:12" s="1" customFormat="1" x14ac:dyDescent="0.4">
      <c r="B13" s="67" t="s">
        <v>154</v>
      </c>
      <c r="C13" s="18">
        <v>3863</v>
      </c>
      <c r="D13" s="24">
        <v>3758.2</v>
      </c>
      <c r="E13" s="2" t="s">
        <v>7</v>
      </c>
      <c r="G13" s="1" t="s">
        <v>32</v>
      </c>
      <c r="H13" s="1">
        <f>C16-C31</f>
        <v>540</v>
      </c>
      <c r="I13"/>
    </row>
    <row r="14" spans="2:12" s="1" customFormat="1" x14ac:dyDescent="0.4">
      <c r="B14" s="34" t="s">
        <v>58</v>
      </c>
      <c r="C14" s="19">
        <v>3654</v>
      </c>
      <c r="D14" s="24">
        <v>3699.5499999999997</v>
      </c>
      <c r="E14" s="5" t="s">
        <v>8</v>
      </c>
      <c r="G14" s="1" t="s">
        <v>39</v>
      </c>
      <c r="H14" s="1">
        <f>C16+K4*3-C31-K7*3</f>
        <v>-15</v>
      </c>
      <c r="L14" s="64"/>
    </row>
    <row r="15" spans="2:12" s="1" customFormat="1" x14ac:dyDescent="0.4">
      <c r="B15" s="43" t="s">
        <v>59</v>
      </c>
      <c r="C15" s="20">
        <v>3571</v>
      </c>
      <c r="D15" s="24">
        <v>3587.9999999999995</v>
      </c>
      <c r="E15" s="2" t="s">
        <v>9</v>
      </c>
      <c r="G15" s="1" t="s">
        <v>41</v>
      </c>
      <c r="H15" s="1">
        <f>C16+K5*3-C31-K7*3</f>
        <v>165</v>
      </c>
    </row>
    <row r="16" spans="2:12" s="1" customFormat="1" x14ac:dyDescent="0.4">
      <c r="B16" s="33" t="s">
        <v>0</v>
      </c>
      <c r="C16" s="19">
        <v>3562</v>
      </c>
      <c r="D16" s="24">
        <v>3585</v>
      </c>
      <c r="E16" s="2" t="s">
        <v>152</v>
      </c>
      <c r="G16" s="6"/>
      <c r="H16" s="6"/>
    </row>
    <row r="17" spans="1:8" s="1" customFormat="1" x14ac:dyDescent="0.4">
      <c r="B17" s="34" t="s">
        <v>1</v>
      </c>
      <c r="C17" s="19">
        <v>3452</v>
      </c>
      <c r="D17" s="24">
        <v>3556.95</v>
      </c>
      <c r="E17" s="7" t="s">
        <v>10</v>
      </c>
      <c r="G17" s="6" t="s">
        <v>40</v>
      </c>
      <c r="H17" s="6">
        <f>C16-C19</f>
        <v>199</v>
      </c>
    </row>
    <row r="18" spans="1:8" s="1" customFormat="1" x14ac:dyDescent="0.4">
      <c r="B18" s="35" t="s">
        <v>2</v>
      </c>
      <c r="C18" s="20">
        <v>3376</v>
      </c>
      <c r="D18" s="24">
        <v>3541.9999999999995</v>
      </c>
      <c r="E18" s="5" t="s">
        <v>11</v>
      </c>
      <c r="G18" s="6" t="s">
        <v>42</v>
      </c>
      <c r="H18" s="6">
        <f>C16+K5*3-C19-K6*3</f>
        <v>19</v>
      </c>
    </row>
    <row r="19" spans="1:8" s="1" customFormat="1" x14ac:dyDescent="0.4">
      <c r="B19" s="36" t="s">
        <v>29</v>
      </c>
      <c r="C19" s="20">
        <v>3363</v>
      </c>
      <c r="D19" s="24">
        <v>3517.85</v>
      </c>
      <c r="E19" s="8" t="s">
        <v>12</v>
      </c>
      <c r="G19" s="1" t="s">
        <v>46</v>
      </c>
      <c r="H19" s="1">
        <f>C16+K5*3-C19-K7*2-K6</f>
        <v>-111</v>
      </c>
    </row>
    <row r="20" spans="1:8" s="1" customFormat="1" x14ac:dyDescent="0.4">
      <c r="B20" s="34" t="s">
        <v>3</v>
      </c>
      <c r="C20" s="19">
        <v>3334</v>
      </c>
      <c r="D20" s="24">
        <v>3475.2999999999997</v>
      </c>
      <c r="E20" s="9" t="s">
        <v>13</v>
      </c>
    </row>
    <row r="21" spans="1:8" s="1" customFormat="1" x14ac:dyDescent="0.4">
      <c r="B21" s="34" t="s">
        <v>4</v>
      </c>
      <c r="C21" s="21">
        <v>3328</v>
      </c>
      <c r="D21" s="24">
        <v>3458</v>
      </c>
      <c r="E21" s="3" t="s">
        <v>57</v>
      </c>
      <c r="G21" s="1" t="s">
        <v>43</v>
      </c>
      <c r="H21" s="6">
        <f>C19-C31</f>
        <v>341</v>
      </c>
    </row>
    <row r="22" spans="1:8" s="1" customFormat="1" x14ac:dyDescent="0.4">
      <c r="B22" s="37" t="s">
        <v>5</v>
      </c>
      <c r="C22" s="19">
        <v>3304</v>
      </c>
      <c r="D22" s="24">
        <v>3417</v>
      </c>
      <c r="E22" s="8" t="s">
        <v>153</v>
      </c>
      <c r="G22" s="1" t="s">
        <v>44</v>
      </c>
      <c r="H22" s="1">
        <f>C19+K4*3-C31-K7*3</f>
        <v>-214</v>
      </c>
    </row>
    <row r="23" spans="1:8" s="1" customFormat="1" x14ac:dyDescent="0.4">
      <c r="B23" s="35" t="s">
        <v>6</v>
      </c>
      <c r="C23" s="20">
        <v>3302</v>
      </c>
      <c r="D23" s="24">
        <v>3410.8999999999996</v>
      </c>
      <c r="E23" s="5" t="s">
        <v>14</v>
      </c>
      <c r="G23" s="1" t="s">
        <v>45</v>
      </c>
      <c r="H23" s="1">
        <f>C19+K5*3-C31-K7*3</f>
        <v>-34</v>
      </c>
    </row>
    <row r="24" spans="1:8" s="1" customFormat="1" x14ac:dyDescent="0.4">
      <c r="B24" s="34" t="s">
        <v>7</v>
      </c>
      <c r="C24" s="21">
        <v>3268</v>
      </c>
      <c r="D24" s="24">
        <f>2935*1.15</f>
        <v>3375.2499999999995</v>
      </c>
      <c r="E24" s="26" t="s">
        <v>52</v>
      </c>
      <c r="G24" s="1" t="s">
        <v>47</v>
      </c>
      <c r="H24" s="1">
        <f>C19+K6*3-C31-K7*3</f>
        <v>146</v>
      </c>
    </row>
    <row r="25" spans="1:8" s="1" customFormat="1" x14ac:dyDescent="0.4">
      <c r="B25" s="38" t="s">
        <v>8</v>
      </c>
      <c r="C25" s="19">
        <v>3217</v>
      </c>
      <c r="D25" s="24">
        <v>3364.8999999999996</v>
      </c>
      <c r="E25" s="10" t="s">
        <v>15</v>
      </c>
    </row>
    <row r="26" spans="1:8" s="1" customFormat="1" x14ac:dyDescent="0.4">
      <c r="B26" s="34" t="s">
        <v>9</v>
      </c>
      <c r="C26" s="19">
        <v>3120</v>
      </c>
      <c r="D26" s="24">
        <v>3328.1</v>
      </c>
      <c r="E26" s="11" t="s">
        <v>16</v>
      </c>
      <c r="G26" s="1" t="s">
        <v>54</v>
      </c>
      <c r="H26" s="1">
        <f>C49-C31</f>
        <v>-335</v>
      </c>
    </row>
    <row r="27" spans="1:8" s="1" customFormat="1" x14ac:dyDescent="0.4">
      <c r="B27" s="34" t="s">
        <v>151</v>
      </c>
      <c r="C27" s="28">
        <v>3118</v>
      </c>
      <c r="D27" s="24">
        <v>3321.2</v>
      </c>
      <c r="E27" s="7" t="s">
        <v>17</v>
      </c>
      <c r="G27" s="1" t="s">
        <v>55</v>
      </c>
      <c r="H27" s="1">
        <f>C49+K5*3-C31-K2*3</f>
        <v>115</v>
      </c>
    </row>
    <row r="28" spans="1:8" s="1" customFormat="1" x14ac:dyDescent="0.4">
      <c r="B28" s="33" t="s">
        <v>10</v>
      </c>
      <c r="C28" s="22">
        <v>3093</v>
      </c>
      <c r="D28" s="24">
        <v>3315.45</v>
      </c>
      <c r="E28" s="3" t="s">
        <v>18</v>
      </c>
      <c r="G28" s="1" t="s">
        <v>56</v>
      </c>
      <c r="H28" s="1">
        <f>C49+K7*3-C31-K5*3</f>
        <v>40</v>
      </c>
    </row>
    <row r="29" spans="1:8" s="1" customFormat="1" x14ac:dyDescent="0.4">
      <c r="B29" s="38" t="s">
        <v>11</v>
      </c>
      <c r="C29" s="19">
        <v>3080</v>
      </c>
      <c r="D29" s="24">
        <v>3283.2499999999995</v>
      </c>
      <c r="E29" s="70" t="s">
        <v>160</v>
      </c>
    </row>
    <row r="30" spans="1:8" s="1" customFormat="1" x14ac:dyDescent="0.4">
      <c r="B30" s="36" t="s">
        <v>12</v>
      </c>
      <c r="C30" s="19">
        <v>3059</v>
      </c>
      <c r="D30" s="24">
        <v>3264.85</v>
      </c>
      <c r="E30" s="7" t="s">
        <v>19</v>
      </c>
    </row>
    <row r="31" spans="1:8" x14ac:dyDescent="0.4">
      <c r="A31" s="1"/>
      <c r="B31" s="39" t="s">
        <v>13</v>
      </c>
      <c r="C31" s="15">
        <v>3022</v>
      </c>
      <c r="D31" s="24">
        <v>3249.8999999999996</v>
      </c>
      <c r="E31" s="11" t="s">
        <v>20</v>
      </c>
      <c r="G31" s="1"/>
      <c r="H31" s="1"/>
    </row>
    <row r="32" spans="1:8" x14ac:dyDescent="0.4">
      <c r="B32" s="37" t="s">
        <v>57</v>
      </c>
      <c r="C32" s="19">
        <v>3007</v>
      </c>
      <c r="D32" s="24">
        <v>3234.95</v>
      </c>
      <c r="E32" s="12" t="s">
        <v>21</v>
      </c>
      <c r="G32" s="1"/>
      <c r="H32" s="1"/>
    </row>
    <row r="33" spans="2:8" x14ac:dyDescent="0.4">
      <c r="B33" s="36" t="s">
        <v>153</v>
      </c>
      <c r="C33" s="19">
        <v>2972</v>
      </c>
      <c r="D33" s="24">
        <v>3215.3999999999996</v>
      </c>
      <c r="E33" s="13" t="s">
        <v>22</v>
      </c>
      <c r="G33" s="1"/>
      <c r="H33" s="1"/>
    </row>
    <row r="34" spans="2:8" x14ac:dyDescent="0.4">
      <c r="B34" s="38" t="s">
        <v>14</v>
      </c>
      <c r="C34" s="19">
        <v>2966</v>
      </c>
      <c r="D34" s="24">
        <v>3215.3999999999996</v>
      </c>
      <c r="E34" s="13" t="s">
        <v>23</v>
      </c>
      <c r="G34" s="1"/>
      <c r="H34" s="1"/>
    </row>
    <row r="35" spans="2:8" x14ac:dyDescent="0.4">
      <c r="B35" s="38" t="s">
        <v>52</v>
      </c>
      <c r="C35" s="19">
        <v>2935</v>
      </c>
      <c r="D35" s="24">
        <v>3200.45</v>
      </c>
      <c r="E35" s="5" t="s">
        <v>148</v>
      </c>
    </row>
    <row r="36" spans="2:8" x14ac:dyDescent="0.4">
      <c r="B36" s="40" t="s">
        <v>15</v>
      </c>
      <c r="C36" s="22">
        <v>2926</v>
      </c>
      <c r="D36" s="24">
        <v>3180.8999999999996</v>
      </c>
      <c r="E36" s="11" t="s">
        <v>24</v>
      </c>
    </row>
    <row r="37" spans="2:8" x14ac:dyDescent="0.4">
      <c r="B37" s="41" t="s">
        <v>16</v>
      </c>
      <c r="C37" s="19">
        <v>2894</v>
      </c>
      <c r="D37" s="24">
        <v>3144.1</v>
      </c>
      <c r="E37" s="5" t="s">
        <v>164</v>
      </c>
    </row>
    <row r="38" spans="2:8" x14ac:dyDescent="0.4">
      <c r="B38" s="33" t="s">
        <v>17</v>
      </c>
      <c r="C38" s="22">
        <v>2888</v>
      </c>
      <c r="D38" s="24">
        <v>3090.0499999999997</v>
      </c>
      <c r="E38" s="3" t="s">
        <v>53</v>
      </c>
    </row>
    <row r="39" spans="2:8" x14ac:dyDescent="0.4">
      <c r="B39" s="37" t="s">
        <v>18</v>
      </c>
      <c r="C39" s="28">
        <v>2883</v>
      </c>
      <c r="D39" s="24">
        <v>3081.9999999999995</v>
      </c>
      <c r="E39" s="5" t="s">
        <v>25</v>
      </c>
    </row>
    <row r="40" spans="2:8" x14ac:dyDescent="0.4">
      <c r="B40" s="41" t="s">
        <v>160</v>
      </c>
      <c r="C40" s="31">
        <v>2855</v>
      </c>
      <c r="D40" s="24">
        <v>3055.5499999999997</v>
      </c>
      <c r="E40" s="14" t="s">
        <v>26</v>
      </c>
    </row>
    <row r="41" spans="2:8" x14ac:dyDescent="0.4">
      <c r="B41" s="33" t="s">
        <v>19</v>
      </c>
      <c r="C41" s="29">
        <v>2839</v>
      </c>
      <c r="D41" s="24">
        <v>2932.5</v>
      </c>
      <c r="E41" s="5" t="s">
        <v>27</v>
      </c>
    </row>
    <row r="42" spans="2:8" x14ac:dyDescent="0.4">
      <c r="B42" s="41" t="s">
        <v>20</v>
      </c>
      <c r="C42" s="28">
        <v>2826</v>
      </c>
    </row>
    <row r="43" spans="2:8" x14ac:dyDescent="0.4">
      <c r="B43" s="42" t="s">
        <v>21</v>
      </c>
      <c r="C43" s="30">
        <v>2813</v>
      </c>
    </row>
    <row r="44" spans="2:8" x14ac:dyDescent="0.4">
      <c r="B44" s="43" t="s">
        <v>22</v>
      </c>
      <c r="C44" s="31">
        <v>2796</v>
      </c>
    </row>
    <row r="45" spans="2:8" x14ac:dyDescent="0.4">
      <c r="B45" s="43" t="s">
        <v>23</v>
      </c>
      <c r="C45" s="31">
        <v>2790</v>
      </c>
    </row>
    <row r="46" spans="2:8" x14ac:dyDescent="0.4">
      <c r="B46" s="38" t="s">
        <v>148</v>
      </c>
      <c r="C46" s="32">
        <v>2783</v>
      </c>
    </row>
    <row r="47" spans="2:8" x14ac:dyDescent="0.4">
      <c r="B47" s="41" t="s">
        <v>24</v>
      </c>
      <c r="C47" s="28">
        <v>2766</v>
      </c>
    </row>
    <row r="48" spans="2:8" x14ac:dyDescent="0.4">
      <c r="B48" s="38" t="s">
        <v>164</v>
      </c>
      <c r="C48" s="32">
        <v>2734</v>
      </c>
    </row>
    <row r="49" spans="2:3" x14ac:dyDescent="0.4">
      <c r="B49" s="37" t="s">
        <v>53</v>
      </c>
      <c r="C49" s="28">
        <v>2687</v>
      </c>
    </row>
    <row r="50" spans="2:3" x14ac:dyDescent="0.4">
      <c r="B50" s="38" t="s">
        <v>25</v>
      </c>
      <c r="C50" s="32">
        <v>2680</v>
      </c>
    </row>
    <row r="51" spans="2:3" x14ac:dyDescent="0.4">
      <c r="B51" s="44" t="s">
        <v>26</v>
      </c>
      <c r="C51" s="28">
        <v>2657</v>
      </c>
    </row>
    <row r="52" spans="2:3" x14ac:dyDescent="0.4">
      <c r="B52" s="38" t="s">
        <v>27</v>
      </c>
      <c r="C52" s="28">
        <v>2550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0530-6AF0-4CC8-AA10-598B721A2762}">
  <dimension ref="B2:J41"/>
  <sheetViews>
    <sheetView workbookViewId="0">
      <selection activeCell="E4" sqref="E4"/>
    </sheetView>
  </sheetViews>
  <sheetFormatPr defaultRowHeight="18.75" x14ac:dyDescent="0.4"/>
  <cols>
    <col min="2" max="2" width="19.125" bestFit="1" customWidth="1"/>
    <col min="3" max="3" width="30.625" bestFit="1" customWidth="1"/>
    <col min="4" max="4" width="12" style="51" bestFit="1" customWidth="1"/>
    <col min="5" max="5" width="27.375" bestFit="1" customWidth="1"/>
    <col min="6" max="6" width="12" style="51" bestFit="1" customWidth="1"/>
    <col min="7" max="7" width="13" style="53" bestFit="1" customWidth="1"/>
    <col min="8" max="8" width="11" bestFit="1" customWidth="1"/>
    <col min="9" max="9" width="10.875" customWidth="1"/>
    <col min="10" max="10" width="15" bestFit="1" customWidth="1"/>
  </cols>
  <sheetData>
    <row r="2" spans="2:10" x14ac:dyDescent="0.4">
      <c r="B2" s="1"/>
      <c r="C2" s="1"/>
      <c r="E2" s="1"/>
      <c r="H2" s="1"/>
      <c r="J2" s="1"/>
    </row>
    <row r="3" spans="2:10" x14ac:dyDescent="0.4">
      <c r="B3" s="31" t="s">
        <v>140</v>
      </c>
      <c r="C3" s="46" t="s">
        <v>60</v>
      </c>
      <c r="D3" s="52" t="s">
        <v>137</v>
      </c>
      <c r="E3" s="46" t="s">
        <v>61</v>
      </c>
      <c r="F3" s="52" t="s">
        <v>138</v>
      </c>
      <c r="G3" s="54" t="s">
        <v>139</v>
      </c>
      <c r="H3" s="47" t="s">
        <v>136</v>
      </c>
      <c r="I3" s="69" t="s">
        <v>159</v>
      </c>
      <c r="J3" s="46" t="s">
        <v>62</v>
      </c>
    </row>
    <row r="4" spans="2:10" ht="56.25" x14ac:dyDescent="0.4">
      <c r="B4" s="41" t="s">
        <v>13</v>
      </c>
      <c r="C4" s="48" t="s">
        <v>102</v>
      </c>
      <c r="D4" s="52">
        <v>48</v>
      </c>
      <c r="E4" s="48" t="s">
        <v>99</v>
      </c>
      <c r="F4" s="52">
        <v>26.25</v>
      </c>
      <c r="G4" s="55">
        <f>D4+F4</f>
        <v>74.25</v>
      </c>
      <c r="H4" s="59">
        <v>3022</v>
      </c>
      <c r="I4" s="48">
        <v>11</v>
      </c>
      <c r="J4" s="49" t="s">
        <v>149</v>
      </c>
    </row>
    <row r="5" spans="2:10" ht="56.25" x14ac:dyDescent="0.4">
      <c r="B5" s="38" t="s">
        <v>164</v>
      </c>
      <c r="C5" s="48" t="s">
        <v>166</v>
      </c>
      <c r="D5" s="52">
        <f>1750%*1.2</f>
        <v>21</v>
      </c>
      <c r="E5" s="48" t="s">
        <v>165</v>
      </c>
      <c r="F5" s="52">
        <f>4200%*1.2</f>
        <v>50.4</v>
      </c>
      <c r="G5" s="55">
        <f>D5+F5</f>
        <v>71.400000000000006</v>
      </c>
      <c r="H5" s="61">
        <v>2734</v>
      </c>
      <c r="I5" s="48">
        <v>8</v>
      </c>
      <c r="J5" s="49" t="s">
        <v>80</v>
      </c>
    </row>
    <row r="6" spans="2:10" ht="56.25" x14ac:dyDescent="0.4">
      <c r="B6" s="36" t="s">
        <v>154</v>
      </c>
      <c r="C6" s="48" t="s">
        <v>156</v>
      </c>
      <c r="D6" s="52">
        <v>29</v>
      </c>
      <c r="E6" s="48" t="s">
        <v>158</v>
      </c>
      <c r="F6" s="52">
        <v>37.6</v>
      </c>
      <c r="G6" s="55">
        <f>D6+F6</f>
        <v>66.599999999999994</v>
      </c>
      <c r="H6" s="56">
        <v>3863</v>
      </c>
      <c r="I6" s="48">
        <v>5</v>
      </c>
      <c r="J6" s="49" t="s">
        <v>157</v>
      </c>
    </row>
    <row r="7" spans="2:10" ht="56.25" x14ac:dyDescent="0.4">
      <c r="B7" s="37" t="s">
        <v>18</v>
      </c>
      <c r="C7" s="48" t="s">
        <v>143</v>
      </c>
      <c r="D7" s="52">
        <v>24</v>
      </c>
      <c r="E7" s="49" t="s">
        <v>111</v>
      </c>
      <c r="F7" s="52">
        <v>38.4</v>
      </c>
      <c r="G7" s="55">
        <f>D7+F7</f>
        <v>62.4</v>
      </c>
      <c r="H7" s="61">
        <v>2883</v>
      </c>
      <c r="I7" s="48">
        <v>16</v>
      </c>
      <c r="J7" s="49" t="s">
        <v>112</v>
      </c>
    </row>
    <row r="8" spans="2:10" ht="56.25" x14ac:dyDescent="0.4">
      <c r="B8" s="38" t="s">
        <v>21</v>
      </c>
      <c r="C8" s="48" t="s">
        <v>116</v>
      </c>
      <c r="D8" s="52">
        <v>30.900000000000002</v>
      </c>
      <c r="E8" s="48" t="s">
        <v>117</v>
      </c>
      <c r="F8" s="52">
        <v>27.5</v>
      </c>
      <c r="G8" s="55">
        <f>D8+F8</f>
        <v>58.400000000000006</v>
      </c>
      <c r="H8" s="61">
        <v>2813</v>
      </c>
      <c r="I8" s="48">
        <v>7</v>
      </c>
      <c r="J8" s="49" t="s">
        <v>118</v>
      </c>
    </row>
    <row r="9" spans="2:10" ht="56.25" x14ac:dyDescent="0.4">
      <c r="B9" s="50" t="s">
        <v>15</v>
      </c>
      <c r="C9" s="48" t="s">
        <v>107</v>
      </c>
      <c r="D9" s="52">
        <v>30.5</v>
      </c>
      <c r="E9" s="48" t="s">
        <v>108</v>
      </c>
      <c r="F9" s="52">
        <v>26.5</v>
      </c>
      <c r="G9" s="55">
        <f>D9+F9</f>
        <v>57</v>
      </c>
      <c r="H9" s="61">
        <v>2926</v>
      </c>
      <c r="I9" s="48">
        <v>6</v>
      </c>
      <c r="J9" s="49" t="s">
        <v>86</v>
      </c>
    </row>
    <row r="10" spans="2:10" ht="56.25" x14ac:dyDescent="0.4">
      <c r="B10" s="43" t="s">
        <v>23</v>
      </c>
      <c r="C10" s="48" t="s">
        <v>108</v>
      </c>
      <c r="D10" s="52">
        <v>26.5</v>
      </c>
      <c r="E10" s="48" t="s">
        <v>120</v>
      </c>
      <c r="F10" s="52">
        <v>28.8</v>
      </c>
      <c r="G10" s="55">
        <f>D10+F10</f>
        <v>55.3</v>
      </c>
      <c r="H10" s="62">
        <v>2790</v>
      </c>
      <c r="I10" s="48">
        <v>4</v>
      </c>
      <c r="J10" s="49" t="s">
        <v>121</v>
      </c>
    </row>
    <row r="11" spans="2:10" ht="56.25" x14ac:dyDescent="0.4">
      <c r="B11" s="36" t="s">
        <v>29</v>
      </c>
      <c r="C11" s="48" t="s">
        <v>64</v>
      </c>
      <c r="D11" s="52">
        <v>31.2</v>
      </c>
      <c r="E11" s="48" t="s">
        <v>88</v>
      </c>
      <c r="F11" s="52">
        <v>24</v>
      </c>
      <c r="G11" s="55">
        <f>D11+F11</f>
        <v>55.2</v>
      </c>
      <c r="H11" s="57">
        <v>3363</v>
      </c>
      <c r="I11" s="48">
        <v>11</v>
      </c>
      <c r="J11" s="49" t="s">
        <v>63</v>
      </c>
    </row>
    <row r="12" spans="2:10" ht="56.25" x14ac:dyDescent="0.4">
      <c r="B12" s="43" t="s">
        <v>0</v>
      </c>
      <c r="C12" s="48" t="s">
        <v>68</v>
      </c>
      <c r="D12" s="52">
        <v>28.5</v>
      </c>
      <c r="E12" s="48" t="s">
        <v>69</v>
      </c>
      <c r="F12" s="52">
        <v>26</v>
      </c>
      <c r="G12" s="55">
        <f>D12+F12</f>
        <v>54.5</v>
      </c>
      <c r="H12" s="56">
        <v>3562</v>
      </c>
      <c r="I12" s="48">
        <v>6</v>
      </c>
      <c r="J12" s="49" t="s">
        <v>72</v>
      </c>
    </row>
    <row r="13" spans="2:10" ht="56.25" x14ac:dyDescent="0.4">
      <c r="B13" s="38" t="s">
        <v>52</v>
      </c>
      <c r="C13" s="48" t="s">
        <v>88</v>
      </c>
      <c r="D13" s="52">
        <v>24</v>
      </c>
      <c r="E13" s="48" t="s">
        <v>105</v>
      </c>
      <c r="F13" s="52">
        <v>28.8</v>
      </c>
      <c r="G13" s="55">
        <f>D13+F13</f>
        <v>52.8</v>
      </c>
      <c r="H13" s="61">
        <v>2935</v>
      </c>
      <c r="I13" s="48">
        <v>13</v>
      </c>
      <c r="J13" s="49" t="s">
        <v>106</v>
      </c>
    </row>
    <row r="14" spans="2:10" ht="56.25" x14ac:dyDescent="0.4">
      <c r="B14" s="43" t="s">
        <v>19</v>
      </c>
      <c r="C14" s="48" t="s">
        <v>73</v>
      </c>
      <c r="D14" s="52">
        <v>24</v>
      </c>
      <c r="E14" s="48" t="s">
        <v>73</v>
      </c>
      <c r="F14" s="52">
        <v>24</v>
      </c>
      <c r="G14" s="55">
        <f>D14+F14</f>
        <v>48</v>
      </c>
      <c r="H14" s="62">
        <v>2839</v>
      </c>
      <c r="I14" s="48">
        <v>2</v>
      </c>
      <c r="J14" s="49" t="s">
        <v>113</v>
      </c>
    </row>
    <row r="15" spans="2:10" ht="56.25" x14ac:dyDescent="0.4">
      <c r="B15" s="34" t="s">
        <v>3</v>
      </c>
      <c r="C15" s="48" t="s">
        <v>74</v>
      </c>
      <c r="D15" s="52">
        <v>21.6</v>
      </c>
      <c r="E15" s="48" t="s">
        <v>75</v>
      </c>
      <c r="F15" s="52">
        <v>25</v>
      </c>
      <c r="G15" s="55">
        <f>D15+F15</f>
        <v>46.6</v>
      </c>
      <c r="H15" s="57">
        <v>3334</v>
      </c>
      <c r="I15" s="48">
        <v>2</v>
      </c>
      <c r="J15" s="49" t="s">
        <v>72</v>
      </c>
    </row>
    <row r="16" spans="2:10" ht="56.25" x14ac:dyDescent="0.4">
      <c r="B16" s="37" t="s">
        <v>53</v>
      </c>
      <c r="C16" s="48" t="s">
        <v>125</v>
      </c>
      <c r="D16" s="52">
        <v>28.400000000000002</v>
      </c>
      <c r="E16" s="48" t="s">
        <v>126</v>
      </c>
      <c r="F16" s="52">
        <v>18</v>
      </c>
      <c r="G16" s="55">
        <f>D16+F16</f>
        <v>46.400000000000006</v>
      </c>
      <c r="H16" s="61">
        <v>2687</v>
      </c>
      <c r="I16" s="48">
        <v>5</v>
      </c>
      <c r="J16" s="49" t="s">
        <v>127</v>
      </c>
    </row>
    <row r="17" spans="2:10" ht="56.25" x14ac:dyDescent="0.4">
      <c r="B17" s="38" t="s">
        <v>14</v>
      </c>
      <c r="C17" s="48" t="s">
        <v>103</v>
      </c>
      <c r="D17" s="52">
        <v>29.400000000000002</v>
      </c>
      <c r="E17" s="48" t="s">
        <v>104</v>
      </c>
      <c r="F17" s="52">
        <v>15.6</v>
      </c>
      <c r="G17" s="55">
        <f>D17+F17</f>
        <v>45</v>
      </c>
      <c r="H17" s="61">
        <v>2966</v>
      </c>
      <c r="I17" s="48">
        <v>10</v>
      </c>
      <c r="J17" s="49" t="s">
        <v>106</v>
      </c>
    </row>
    <row r="18" spans="2:10" ht="56.25" x14ac:dyDescent="0.4">
      <c r="B18" s="34" t="s">
        <v>1</v>
      </c>
      <c r="C18" s="48" t="s">
        <v>70</v>
      </c>
      <c r="D18" s="52">
        <v>17.7</v>
      </c>
      <c r="E18" s="48" t="s">
        <v>73</v>
      </c>
      <c r="F18" s="52">
        <v>24</v>
      </c>
      <c r="G18" s="55">
        <f>D18+F18</f>
        <v>41.7</v>
      </c>
      <c r="H18" s="56">
        <v>3452</v>
      </c>
      <c r="I18" s="48">
        <v>2</v>
      </c>
      <c r="J18" s="49" t="s">
        <v>63</v>
      </c>
    </row>
    <row r="19" spans="2:10" ht="56.25" x14ac:dyDescent="0.4">
      <c r="B19" s="38" t="s">
        <v>27</v>
      </c>
      <c r="C19" s="48" t="s">
        <v>133</v>
      </c>
      <c r="D19" s="52">
        <v>18.3</v>
      </c>
      <c r="E19" s="48" t="s">
        <v>134</v>
      </c>
      <c r="F19" s="52">
        <v>20.400000000000002</v>
      </c>
      <c r="G19" s="55">
        <f>D19+F19</f>
        <v>38.700000000000003</v>
      </c>
      <c r="H19" s="61">
        <v>2550</v>
      </c>
      <c r="I19" s="48">
        <f>RIGHT(C19,1)+RIGHT(E19,1)</f>
        <v>7</v>
      </c>
      <c r="J19" s="49" t="s">
        <v>135</v>
      </c>
    </row>
    <row r="20" spans="2:10" ht="56.25" x14ac:dyDescent="0.4">
      <c r="B20" s="38" t="s">
        <v>8</v>
      </c>
      <c r="C20" s="48" t="s">
        <v>89</v>
      </c>
      <c r="D20" s="52">
        <v>21</v>
      </c>
      <c r="E20" s="48" t="s">
        <v>87</v>
      </c>
      <c r="F20" s="52">
        <v>16.8</v>
      </c>
      <c r="G20" s="55">
        <f>D20+F20</f>
        <v>37.799999999999997</v>
      </c>
      <c r="H20" s="60">
        <v>3217</v>
      </c>
      <c r="I20" s="48">
        <v>11</v>
      </c>
      <c r="J20" s="49" t="s">
        <v>90</v>
      </c>
    </row>
    <row r="21" spans="2:10" ht="56.25" x14ac:dyDescent="0.4">
      <c r="B21" s="34" t="s">
        <v>58</v>
      </c>
      <c r="C21" s="48" t="s">
        <v>65</v>
      </c>
      <c r="D21" s="52">
        <v>19.2</v>
      </c>
      <c r="E21" s="48" t="s">
        <v>66</v>
      </c>
      <c r="F21" s="52">
        <v>16.8</v>
      </c>
      <c r="G21" s="55">
        <f>D21+F21</f>
        <v>36</v>
      </c>
      <c r="H21" s="56">
        <v>3654</v>
      </c>
      <c r="I21" s="48">
        <v>5</v>
      </c>
      <c r="J21" s="49" t="s">
        <v>67</v>
      </c>
    </row>
    <row r="22" spans="2:10" ht="56.25" x14ac:dyDescent="0.4">
      <c r="B22" s="34" t="s">
        <v>4</v>
      </c>
      <c r="C22" s="48" t="s">
        <v>76</v>
      </c>
      <c r="D22" s="52">
        <v>17</v>
      </c>
      <c r="E22" s="48" t="s">
        <v>77</v>
      </c>
      <c r="F22" s="52">
        <v>17.5</v>
      </c>
      <c r="G22" s="55">
        <f>D22+F22</f>
        <v>34.5</v>
      </c>
      <c r="H22" s="58">
        <v>3328</v>
      </c>
      <c r="I22" s="48">
        <v>6</v>
      </c>
      <c r="J22" s="49" t="s">
        <v>150</v>
      </c>
    </row>
    <row r="23" spans="2:10" ht="56.25" x14ac:dyDescent="0.4">
      <c r="B23" s="34" t="s">
        <v>151</v>
      </c>
      <c r="C23" s="48" t="s">
        <v>130</v>
      </c>
      <c r="D23" s="52">
        <v>17</v>
      </c>
      <c r="E23" s="48" t="s">
        <v>131</v>
      </c>
      <c r="F23" s="52">
        <v>17.5</v>
      </c>
      <c r="G23" s="55">
        <f>D23+F23</f>
        <v>34.5</v>
      </c>
      <c r="H23" s="60">
        <v>3118</v>
      </c>
      <c r="I23" s="48">
        <v>2</v>
      </c>
      <c r="J23" s="49" t="s">
        <v>132</v>
      </c>
    </row>
    <row r="24" spans="2:10" ht="56.25" x14ac:dyDescent="0.4">
      <c r="B24" s="43" t="s">
        <v>10</v>
      </c>
      <c r="C24" s="48" t="s">
        <v>94</v>
      </c>
      <c r="D24" s="52">
        <v>27</v>
      </c>
      <c r="E24" s="48" t="s">
        <v>95</v>
      </c>
      <c r="F24" s="52">
        <v>5.2</v>
      </c>
      <c r="G24" s="55">
        <f>D24+F24</f>
        <v>32.200000000000003</v>
      </c>
      <c r="H24" s="60">
        <v>3093</v>
      </c>
      <c r="I24" s="48">
        <v>2</v>
      </c>
      <c r="J24" s="49" t="s">
        <v>92</v>
      </c>
    </row>
    <row r="25" spans="2:10" ht="56.25" x14ac:dyDescent="0.4">
      <c r="B25" s="41" t="s">
        <v>20</v>
      </c>
      <c r="C25" s="48" t="s">
        <v>114</v>
      </c>
      <c r="D25" s="52">
        <v>16.8</v>
      </c>
      <c r="E25" s="48" t="s">
        <v>115</v>
      </c>
      <c r="F25" s="52">
        <v>15.200000000000001</v>
      </c>
      <c r="G25" s="55">
        <f>D25+F25</f>
        <v>32</v>
      </c>
      <c r="H25" s="61">
        <v>2826</v>
      </c>
      <c r="I25" s="48">
        <v>5</v>
      </c>
      <c r="J25" s="49" t="s">
        <v>90</v>
      </c>
    </row>
    <row r="26" spans="2:10" ht="56.25" x14ac:dyDescent="0.4">
      <c r="B26" s="41" t="s">
        <v>24</v>
      </c>
      <c r="C26" s="48" t="s">
        <v>122</v>
      </c>
      <c r="D26" s="52">
        <v>14</v>
      </c>
      <c r="E26" s="48" t="s">
        <v>123</v>
      </c>
      <c r="F26" s="52">
        <v>17.2</v>
      </c>
      <c r="G26" s="55">
        <f>D26+F26</f>
        <v>31.2</v>
      </c>
      <c r="H26" s="61">
        <v>2766</v>
      </c>
      <c r="I26" s="48">
        <v>7</v>
      </c>
      <c r="J26" s="49" t="s">
        <v>124</v>
      </c>
    </row>
    <row r="27" spans="2:10" ht="56.25" x14ac:dyDescent="0.4">
      <c r="B27" s="41" t="s">
        <v>160</v>
      </c>
      <c r="C27" s="48" t="s">
        <v>161</v>
      </c>
      <c r="D27" s="52">
        <v>9.8000000000000007</v>
      </c>
      <c r="E27" s="48" t="s">
        <v>162</v>
      </c>
      <c r="F27" s="52">
        <f>5.3*4</f>
        <v>21.2</v>
      </c>
      <c r="G27" s="55">
        <f>D27+F27</f>
        <v>31</v>
      </c>
      <c r="H27" s="61">
        <v>2855</v>
      </c>
      <c r="I27" s="48">
        <v>2</v>
      </c>
      <c r="J27" s="49" t="s">
        <v>163</v>
      </c>
    </row>
    <row r="28" spans="2:10" ht="56.25" x14ac:dyDescent="0.4">
      <c r="B28" s="37" t="s">
        <v>5</v>
      </c>
      <c r="C28" s="48" t="s">
        <v>78</v>
      </c>
      <c r="D28" s="52">
        <v>15</v>
      </c>
      <c r="E28" s="48" t="s">
        <v>79</v>
      </c>
      <c r="F28" s="52">
        <v>14.25</v>
      </c>
      <c r="G28" s="55">
        <f>D28+F28</f>
        <v>29.25</v>
      </c>
      <c r="H28" s="57">
        <v>3304</v>
      </c>
      <c r="I28" s="48">
        <v>2</v>
      </c>
      <c r="J28" s="49" t="s">
        <v>80</v>
      </c>
    </row>
    <row r="29" spans="2:10" ht="56.25" x14ac:dyDescent="0.4">
      <c r="B29" s="41" t="s">
        <v>6</v>
      </c>
      <c r="C29" s="48" t="s">
        <v>65</v>
      </c>
      <c r="D29" s="52">
        <v>19.2</v>
      </c>
      <c r="E29" s="48" t="s">
        <v>83</v>
      </c>
      <c r="F29" s="52">
        <v>7.8</v>
      </c>
      <c r="G29" s="55">
        <f>D29+F29</f>
        <v>27</v>
      </c>
      <c r="H29" s="57">
        <v>3302</v>
      </c>
      <c r="I29" s="48">
        <v>2</v>
      </c>
      <c r="J29" s="49" t="s">
        <v>86</v>
      </c>
    </row>
    <row r="30" spans="2:10" ht="56.25" x14ac:dyDescent="0.4">
      <c r="B30" s="34" t="s">
        <v>7</v>
      </c>
      <c r="C30" s="48" t="s">
        <v>84</v>
      </c>
      <c r="D30" s="52">
        <v>16.399999999999999</v>
      </c>
      <c r="E30" s="48" t="s">
        <v>85</v>
      </c>
      <c r="F30" s="52">
        <v>10.4</v>
      </c>
      <c r="G30" s="55">
        <f>D30+F30</f>
        <v>26.799999999999997</v>
      </c>
      <c r="H30" s="59">
        <v>3268</v>
      </c>
      <c r="I30" s="48">
        <v>5</v>
      </c>
      <c r="J30" s="49" t="s">
        <v>86</v>
      </c>
    </row>
    <row r="31" spans="2:10" ht="56.25" x14ac:dyDescent="0.4">
      <c r="B31" s="37" t="s">
        <v>57</v>
      </c>
      <c r="C31" s="48" t="s">
        <v>100</v>
      </c>
      <c r="D31" s="52">
        <v>19</v>
      </c>
      <c r="E31" s="48" t="s">
        <v>101</v>
      </c>
      <c r="F31" s="52">
        <v>7.6000000000000005</v>
      </c>
      <c r="G31" s="55">
        <f>D31+F31</f>
        <v>26.6</v>
      </c>
      <c r="H31" s="60">
        <v>3007</v>
      </c>
      <c r="I31" s="48">
        <v>2</v>
      </c>
      <c r="J31" s="49" t="s">
        <v>106</v>
      </c>
    </row>
    <row r="32" spans="2:10" ht="56.25" x14ac:dyDescent="0.4">
      <c r="B32" s="41" t="s">
        <v>16</v>
      </c>
      <c r="C32" s="48" t="s">
        <v>109</v>
      </c>
      <c r="D32" s="52">
        <v>7.2</v>
      </c>
      <c r="E32" s="48" t="s">
        <v>100</v>
      </c>
      <c r="F32" s="52">
        <v>19</v>
      </c>
      <c r="G32" s="55">
        <f>D32+F32</f>
        <v>26.2</v>
      </c>
      <c r="H32" s="61">
        <v>2894</v>
      </c>
      <c r="I32" s="48">
        <v>2</v>
      </c>
      <c r="J32" s="49" t="s">
        <v>63</v>
      </c>
    </row>
    <row r="33" spans="2:10" ht="56.25" x14ac:dyDescent="0.4">
      <c r="B33" s="38" t="s">
        <v>11</v>
      </c>
      <c r="C33" s="48" t="s">
        <v>96</v>
      </c>
      <c r="D33" s="52">
        <v>20.5</v>
      </c>
      <c r="E33" s="48" t="s">
        <v>97</v>
      </c>
      <c r="F33" s="52">
        <v>3</v>
      </c>
      <c r="G33" s="55">
        <f>D33+F33</f>
        <v>23.5</v>
      </c>
      <c r="H33" s="60">
        <v>3080</v>
      </c>
      <c r="I33" s="48">
        <v>4</v>
      </c>
      <c r="J33" s="49" t="s">
        <v>63</v>
      </c>
    </row>
    <row r="34" spans="2:10" ht="56.25" x14ac:dyDescent="0.4">
      <c r="B34" s="34" t="s">
        <v>9</v>
      </c>
      <c r="C34" s="48" t="s">
        <v>93</v>
      </c>
      <c r="D34" s="52">
        <v>0</v>
      </c>
      <c r="E34" s="48" t="s">
        <v>91</v>
      </c>
      <c r="F34" s="52">
        <v>22.5</v>
      </c>
      <c r="G34" s="55">
        <f>D34+F34</f>
        <v>22.5</v>
      </c>
      <c r="H34" s="60">
        <v>3120</v>
      </c>
      <c r="I34" s="48">
        <v>5</v>
      </c>
      <c r="J34" s="49" t="s">
        <v>92</v>
      </c>
    </row>
    <row r="35" spans="2:10" ht="56.25" x14ac:dyDescent="0.4">
      <c r="B35" s="43" t="s">
        <v>59</v>
      </c>
      <c r="C35" s="48" t="s">
        <v>81</v>
      </c>
      <c r="D35" s="52">
        <v>14</v>
      </c>
      <c r="E35" s="48" t="s">
        <v>82</v>
      </c>
      <c r="F35" s="52">
        <v>8</v>
      </c>
      <c r="G35" s="55">
        <f>D35+F35</f>
        <v>22</v>
      </c>
      <c r="H35" s="56">
        <v>3571</v>
      </c>
      <c r="I35" s="48">
        <v>3</v>
      </c>
      <c r="J35" s="49" t="s">
        <v>71</v>
      </c>
    </row>
    <row r="36" spans="2:10" ht="56.25" x14ac:dyDescent="0.4">
      <c r="B36" s="43" t="s">
        <v>22</v>
      </c>
      <c r="C36" s="48" t="s">
        <v>119</v>
      </c>
      <c r="D36" s="52">
        <v>16.399999999999999</v>
      </c>
      <c r="E36" s="48" t="s">
        <v>93</v>
      </c>
      <c r="F36" s="52">
        <v>0</v>
      </c>
      <c r="G36" s="55">
        <f>D36+F36</f>
        <v>16.399999999999999</v>
      </c>
      <c r="H36" s="62">
        <v>2796</v>
      </c>
      <c r="I36" s="48">
        <v>1</v>
      </c>
      <c r="J36" s="49" t="s">
        <v>63</v>
      </c>
    </row>
    <row r="37" spans="2:10" ht="56.25" x14ac:dyDescent="0.4">
      <c r="B37" s="65" t="s">
        <v>144</v>
      </c>
      <c r="C37" s="46" t="s">
        <v>145</v>
      </c>
      <c r="D37" s="52">
        <v>0</v>
      </c>
      <c r="E37" s="46" t="s">
        <v>146</v>
      </c>
      <c r="F37" s="52">
        <v>15</v>
      </c>
      <c r="G37" s="55">
        <f>D37+F37</f>
        <v>15</v>
      </c>
      <c r="H37" s="66">
        <v>2783</v>
      </c>
      <c r="I37" s="48">
        <v>1</v>
      </c>
      <c r="J37" s="49" t="s">
        <v>147</v>
      </c>
    </row>
    <row r="38" spans="2:10" ht="56.25" x14ac:dyDescent="0.4">
      <c r="B38" s="38" t="s">
        <v>25</v>
      </c>
      <c r="C38" s="48" t="s">
        <v>128</v>
      </c>
      <c r="D38" s="52">
        <v>14</v>
      </c>
      <c r="E38" s="48" t="s">
        <v>93</v>
      </c>
      <c r="F38" s="52">
        <v>0</v>
      </c>
      <c r="G38" s="55">
        <f>D38+F38</f>
        <v>14</v>
      </c>
      <c r="H38" s="63">
        <v>2680</v>
      </c>
      <c r="I38" s="48">
        <v>1</v>
      </c>
      <c r="J38" s="49" t="s">
        <v>129</v>
      </c>
    </row>
    <row r="39" spans="2:10" ht="56.25" x14ac:dyDescent="0.4">
      <c r="B39" s="43" t="s">
        <v>17</v>
      </c>
      <c r="C39" s="48" t="s">
        <v>93</v>
      </c>
      <c r="D39" s="52">
        <v>0</v>
      </c>
      <c r="E39" s="48" t="s">
        <v>110</v>
      </c>
      <c r="F39" s="52">
        <v>11.4</v>
      </c>
      <c r="G39" s="55">
        <f>D39+F39</f>
        <v>11.4</v>
      </c>
      <c r="H39" s="61">
        <v>2888</v>
      </c>
      <c r="I39" s="48">
        <v>3</v>
      </c>
      <c r="J39" s="49" t="s">
        <v>92</v>
      </c>
    </row>
    <row r="40" spans="2:10" ht="56.25" x14ac:dyDescent="0.4">
      <c r="B40" s="41" t="s">
        <v>2</v>
      </c>
      <c r="C40" s="48" t="s">
        <v>141</v>
      </c>
      <c r="D40" s="52">
        <v>7.2</v>
      </c>
      <c r="E40" s="48" t="s">
        <v>142</v>
      </c>
      <c r="F40" s="52">
        <v>4</v>
      </c>
      <c r="G40" s="55">
        <f>D40+F40</f>
        <v>11.2</v>
      </c>
      <c r="H40" s="57">
        <v>3376</v>
      </c>
      <c r="I40" s="48">
        <v>2</v>
      </c>
      <c r="J40" s="49" t="s">
        <v>72</v>
      </c>
    </row>
    <row r="41" spans="2:10" ht="56.25" x14ac:dyDescent="0.4">
      <c r="B41" s="36" t="s">
        <v>12</v>
      </c>
      <c r="C41" s="48" t="s">
        <v>93</v>
      </c>
      <c r="D41" s="52">
        <v>0</v>
      </c>
      <c r="E41" s="48" t="s">
        <v>98</v>
      </c>
      <c r="F41" s="52">
        <v>7.6000000000000005</v>
      </c>
      <c r="G41" s="55">
        <f>D41+F41</f>
        <v>7.6000000000000005</v>
      </c>
      <c r="H41" s="60">
        <v>3059</v>
      </c>
      <c r="I41" s="48">
        <v>2</v>
      </c>
      <c r="J41" s="49" t="s">
        <v>63</v>
      </c>
    </row>
  </sheetData>
  <autoFilter ref="B3:J41" xr:uid="{F1FB0530-6AF0-4CC8-AA10-598B721A2762}">
    <sortState xmlns:xlrd2="http://schemas.microsoft.com/office/spreadsheetml/2017/richdata2" ref="B4:J41">
      <sortCondition descending="1" ref="G3:G4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Speed</vt:lpstr>
      <vt:lpstr>Skill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2023-02-15T08:03:03Z</dcterms:created>
  <dcterms:modified xsi:type="dcterms:W3CDTF">2023-06-08T12:57:10Z</dcterms:modified>
</cp:coreProperties>
</file>